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ori financiranja " sheetId="1" r:id="rId1"/>
  </sheets>
  <definedNames/>
  <calcPr fullCalcOnLoad="1"/>
</workbook>
</file>

<file path=xl/sharedStrings.xml><?xml version="1.0" encoding="utf-8"?>
<sst xmlns="http://schemas.openxmlformats.org/spreadsheetml/2006/main" count="152" uniqueCount="61">
  <si>
    <t/>
  </si>
  <si>
    <t>INDEKS</t>
  </si>
  <si>
    <t>SVEUKUPNO PRIHODI</t>
  </si>
  <si>
    <t>Izvor  1.</t>
  </si>
  <si>
    <t>OPĆI PRIHODI I PRIMICI</t>
  </si>
  <si>
    <t>Izvor  1.1.</t>
  </si>
  <si>
    <t>OPĆI PRIHODI</t>
  </si>
  <si>
    <t>Izvor  3.</t>
  </si>
  <si>
    <t>VLASTITI PRIHODI</t>
  </si>
  <si>
    <t>Izvor  3.1.</t>
  </si>
  <si>
    <t>VLASTITI PRIHODI PRORAČUNSKIH KORISNIKA</t>
  </si>
  <si>
    <t>Izvor  4.</t>
  </si>
  <si>
    <t>PRIHODI ZA POSEBNE NAMJENE</t>
  </si>
  <si>
    <t>Izvor  4.1.</t>
  </si>
  <si>
    <t>NAKNADA ZA ZADRŽAVANJE NEZ. IZG. ZGRADA</t>
  </si>
  <si>
    <t>Izvor  4.2.</t>
  </si>
  <si>
    <t>KOMUNALNI DOPRINOS I NAKNADA</t>
  </si>
  <si>
    <t>Izvor  4.3.</t>
  </si>
  <si>
    <t>OSTALI PRIHODI ZA POSEBNE NAMJENE</t>
  </si>
  <si>
    <t>Izvor  5.</t>
  </si>
  <si>
    <t>POMOĆI</t>
  </si>
  <si>
    <t>Izvor  5.1.</t>
  </si>
  <si>
    <t>TEKUĆE POMOĆI</t>
  </si>
  <si>
    <t>Izvor  5.2.</t>
  </si>
  <si>
    <t>KAPITALNE POMOĆI</t>
  </si>
  <si>
    <t>Izvor  5.3.</t>
  </si>
  <si>
    <t>POMOĆI OD IZVANPRORAČUNSKIH KORISNIKA</t>
  </si>
  <si>
    <t>Izvor  5.4.</t>
  </si>
  <si>
    <t>POMOĆI TEMELJEM PRIJENOSA EU SREDSTAVA</t>
  </si>
  <si>
    <t>Izvor  5.5.</t>
  </si>
  <si>
    <t>REFUNDACIJA POMOĆI IZ PRETHODNIH GODINA</t>
  </si>
  <si>
    <t>Izvor  6.</t>
  </si>
  <si>
    <t>DONACIJE</t>
  </si>
  <si>
    <t>Izvor  6.1.</t>
  </si>
  <si>
    <t>TEKUĆE DONACIJE</t>
  </si>
  <si>
    <t>Izvor  7.</t>
  </si>
  <si>
    <t>PRIHODI OD PRODAJE ILI ZAMJENE NEFINANCIJSKE IMOVINE</t>
  </si>
  <si>
    <t>Izvor  7.1.</t>
  </si>
  <si>
    <t>PRIHODI OD PRODAJE NEPROIZVEDENE DUG. IMOVINE</t>
  </si>
  <si>
    <t xml:space="preserve">PRIHODI PREMA IZVORIMA FINANCIRANJA </t>
  </si>
  <si>
    <t xml:space="preserve">ŠIFRA IZVORA </t>
  </si>
  <si>
    <t xml:space="preserve">VRSTA IZVORA FINANCIRANJA </t>
  </si>
  <si>
    <t>IZVRŠENJE 6-2021.</t>
  </si>
  <si>
    <t xml:space="preserve">PLAN 2022. </t>
  </si>
  <si>
    <t>3/1</t>
  </si>
  <si>
    <t>3/2</t>
  </si>
  <si>
    <t>IZVRŠENJE 6-2022.</t>
  </si>
  <si>
    <t xml:space="preserve">SVEUKUPNO RASHODI </t>
  </si>
  <si>
    <t xml:space="preserve">RASHODI PREMA IZVORIMA FINANCIRANJA </t>
  </si>
  <si>
    <t xml:space="preserve">IZDACI PREMA IZVORIMA FINANCIRANJA </t>
  </si>
  <si>
    <t xml:space="preserve">SVEUKUPNO IZDACI </t>
  </si>
  <si>
    <t xml:space="preserve">PRIMICI PREMA IZVORIMA FINANCIRANJA </t>
  </si>
  <si>
    <t>Izvor 9.</t>
  </si>
  <si>
    <t>Izvor  9.1.</t>
  </si>
  <si>
    <t>Izvor  9.2.</t>
  </si>
  <si>
    <t xml:space="preserve">VIŠAK PRIHODA </t>
  </si>
  <si>
    <t xml:space="preserve">VIŠAK PRIHODA - OPĆINA </t>
  </si>
  <si>
    <t xml:space="preserve">VIŠAK PRIHODA - PRORAČUNSKI KORISNICI </t>
  </si>
  <si>
    <t xml:space="preserve">SVEUKUPNO PRIMICI </t>
  </si>
  <si>
    <t xml:space="preserve">SVEUKUPNI VIŠAK </t>
  </si>
  <si>
    <t xml:space="preserve">VIŠAK PREMA IZVORIMA FINANCIRANJA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</si>
</sst>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3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34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J72" sqref="J72"/>
    </sheetView>
  </sheetViews>
  <sheetFormatPr defaultColWidth="9.140625" defaultRowHeight="12.75"/>
  <cols>
    <col min="1" max="1" width="16.00390625" style="0" customWidth="1"/>
    <col min="2" max="2" width="61.8515625" style="0" customWidth="1"/>
    <col min="3" max="3" width="16.7109375" style="0" customWidth="1"/>
    <col min="4" max="4" width="17.28125" style="0" customWidth="1"/>
    <col min="5" max="5" width="21.57421875" style="0" customWidth="1"/>
    <col min="6" max="6" width="8.28125" style="0" customWidth="1"/>
    <col min="7" max="7" width="8.7109375" style="0" customWidth="1"/>
  </cols>
  <sheetData>
    <row r="1" spans="1:4" ht="12.75">
      <c r="A1" s="13"/>
      <c r="B1" s="13"/>
      <c r="C1" s="3"/>
      <c r="D1" s="4"/>
    </row>
    <row r="2" spans="1:7" ht="12.75">
      <c r="A2" s="12" t="s">
        <v>39</v>
      </c>
      <c r="B2" s="12"/>
      <c r="C2" s="12"/>
      <c r="D2" s="12"/>
      <c r="E2" s="12"/>
      <c r="F2" s="12"/>
      <c r="G2" s="12"/>
    </row>
    <row r="4" spans="1:7" ht="12.75">
      <c r="A4" s="5" t="s">
        <v>40</v>
      </c>
      <c r="B4" s="5" t="s">
        <v>41</v>
      </c>
      <c r="C4" s="6" t="s">
        <v>42</v>
      </c>
      <c r="D4" s="6" t="s">
        <v>43</v>
      </c>
      <c r="E4" s="6" t="s">
        <v>46</v>
      </c>
      <c r="F4" s="6" t="s">
        <v>1</v>
      </c>
      <c r="G4" s="8" t="s">
        <v>1</v>
      </c>
    </row>
    <row r="5" spans="1:7" ht="12.75">
      <c r="A5" s="5"/>
      <c r="B5" s="5"/>
      <c r="C5" s="6">
        <v>1</v>
      </c>
      <c r="D5" s="6">
        <v>2</v>
      </c>
      <c r="E5" s="6">
        <v>3</v>
      </c>
      <c r="F5" s="7" t="s">
        <v>44</v>
      </c>
      <c r="G5" s="7" t="s">
        <v>45</v>
      </c>
    </row>
    <row r="6" spans="1:7" ht="12.75">
      <c r="A6" s="2" t="s">
        <v>0</v>
      </c>
      <c r="B6" s="2" t="s">
        <v>2</v>
      </c>
      <c r="C6" s="2">
        <v>11124623.85</v>
      </c>
      <c r="D6" s="2">
        <v>26339456.5</v>
      </c>
      <c r="E6" s="2">
        <f>E7+E9+E11+E15+E21+E23</f>
        <v>10021617.3</v>
      </c>
      <c r="F6" s="2">
        <f>E6/C6*100</f>
        <v>90.08499914358903</v>
      </c>
      <c r="G6" s="2">
        <f>E6/D6*100</f>
        <v>38.0479274505911</v>
      </c>
    </row>
    <row r="7" spans="1:7" ht="12.75">
      <c r="A7" s="1" t="s">
        <v>3</v>
      </c>
      <c r="B7" s="1" t="s">
        <v>4</v>
      </c>
      <c r="C7" s="1">
        <v>4755597.26</v>
      </c>
      <c r="D7" s="1">
        <f>D8</f>
        <v>13590551.9</v>
      </c>
      <c r="E7" s="1">
        <f>E8</f>
        <v>5088502.43</v>
      </c>
      <c r="F7" s="1">
        <f>E7/C7*100</f>
        <v>107.0002809699659</v>
      </c>
      <c r="G7" s="1">
        <f>E7/D7*100</f>
        <v>37.44147012896511</v>
      </c>
    </row>
    <row r="8" spans="1:7" s="11" customFormat="1" ht="12.75">
      <c r="A8" s="10" t="s">
        <v>5</v>
      </c>
      <c r="B8" s="10" t="s">
        <v>6</v>
      </c>
      <c r="C8" s="10">
        <v>4755597.26</v>
      </c>
      <c r="D8" s="10">
        <v>13590551.9</v>
      </c>
      <c r="E8" s="10">
        <v>5088502.43</v>
      </c>
      <c r="F8" s="10">
        <v>107</v>
      </c>
      <c r="G8" s="10">
        <v>37.44</v>
      </c>
    </row>
    <row r="9" spans="1:7" ht="12.75">
      <c r="A9" s="1" t="s">
        <v>7</v>
      </c>
      <c r="B9" s="1" t="s">
        <v>8</v>
      </c>
      <c r="C9" s="1">
        <v>80300</v>
      </c>
      <c r="D9" s="1">
        <v>170000</v>
      </c>
      <c r="E9" s="1">
        <f>E10</f>
        <v>84075.08</v>
      </c>
      <c r="F9" s="1">
        <f aca="true" t="shared" si="0" ref="F9:F16">E9/C9*100</f>
        <v>104.70122042341221</v>
      </c>
      <c r="G9" s="1">
        <f>E9/D9*100</f>
        <v>49.45592941176471</v>
      </c>
    </row>
    <row r="10" spans="1:7" s="11" customFormat="1" ht="12.75">
      <c r="A10" s="10" t="s">
        <v>9</v>
      </c>
      <c r="B10" s="10" t="s">
        <v>10</v>
      </c>
      <c r="C10" s="10">
        <v>80300</v>
      </c>
      <c r="D10" s="10">
        <v>170000</v>
      </c>
      <c r="E10" s="10">
        <v>84075.08</v>
      </c>
      <c r="F10" s="10">
        <f t="shared" si="0"/>
        <v>104.70122042341221</v>
      </c>
      <c r="G10" s="10">
        <v>49.46</v>
      </c>
    </row>
    <row r="11" spans="1:7" ht="12.75">
      <c r="A11" s="1" t="s">
        <v>11</v>
      </c>
      <c r="B11" s="1" t="s">
        <v>12</v>
      </c>
      <c r="C11" s="1">
        <v>1097332.09</v>
      </c>
      <c r="D11" s="1">
        <v>6290000</v>
      </c>
      <c r="E11" s="1">
        <f>E12+E13+E14</f>
        <v>1616833.7000000002</v>
      </c>
      <c r="F11" s="1">
        <f t="shared" si="0"/>
        <v>147.34224167271003</v>
      </c>
      <c r="G11" s="1">
        <f aca="true" t="shared" si="1" ref="G11:G19">E11/D11*100</f>
        <v>25.70482829888713</v>
      </c>
    </row>
    <row r="12" spans="1:7" s="11" customFormat="1" ht="12.75">
      <c r="A12" s="10" t="s">
        <v>13</v>
      </c>
      <c r="B12" s="10" t="s">
        <v>14</v>
      </c>
      <c r="C12" s="10">
        <v>24317.31</v>
      </c>
      <c r="D12" s="10">
        <v>50000</v>
      </c>
      <c r="E12" s="10">
        <v>8508.84</v>
      </c>
      <c r="F12" s="10">
        <f t="shared" si="0"/>
        <v>34.99087686919318</v>
      </c>
      <c r="G12" s="10">
        <f t="shared" si="1"/>
        <v>17.01768</v>
      </c>
    </row>
    <row r="13" spans="1:7" s="11" customFormat="1" ht="12.75">
      <c r="A13" s="10" t="s">
        <v>15</v>
      </c>
      <c r="B13" s="10" t="s">
        <v>16</v>
      </c>
      <c r="C13" s="10">
        <v>638566.98</v>
      </c>
      <c r="D13" s="10">
        <v>4509900</v>
      </c>
      <c r="E13" s="10">
        <v>1280187.27</v>
      </c>
      <c r="F13" s="10">
        <f t="shared" si="0"/>
        <v>200.47815031087265</v>
      </c>
      <c r="G13" s="10">
        <f t="shared" si="1"/>
        <v>28.386156455797245</v>
      </c>
    </row>
    <row r="14" spans="1:7" s="11" customFormat="1" ht="12.75">
      <c r="A14" s="10" t="s">
        <v>17</v>
      </c>
      <c r="B14" s="10" t="s">
        <v>18</v>
      </c>
      <c r="C14" s="10">
        <v>434447.8</v>
      </c>
      <c r="D14" s="10">
        <v>1730100</v>
      </c>
      <c r="E14" s="10">
        <v>328137.59</v>
      </c>
      <c r="F14" s="10">
        <f t="shared" si="0"/>
        <v>75.52980818409026</v>
      </c>
      <c r="G14" s="10">
        <f t="shared" si="1"/>
        <v>18.966394428067744</v>
      </c>
    </row>
    <row r="15" spans="1:7" ht="12.75" customHeight="1">
      <c r="A15" s="1" t="s">
        <v>19</v>
      </c>
      <c r="B15" s="1" t="s">
        <v>20</v>
      </c>
      <c r="C15" s="1">
        <v>1163104.54</v>
      </c>
      <c r="D15" s="1">
        <v>5923904.6</v>
      </c>
      <c r="E15" s="1">
        <f>E16+E17+E18+E19+E20</f>
        <v>1767195.0899999999</v>
      </c>
      <c r="F15" s="1">
        <f t="shared" si="0"/>
        <v>151.93776906760246</v>
      </c>
      <c r="G15" s="1">
        <f t="shared" si="1"/>
        <v>29.83159266271776</v>
      </c>
    </row>
    <row r="16" spans="1:7" s="11" customFormat="1" ht="12.75">
      <c r="A16" s="10" t="s">
        <v>21</v>
      </c>
      <c r="B16" s="10" t="s">
        <v>22</v>
      </c>
      <c r="C16" s="10">
        <v>384620</v>
      </c>
      <c r="D16" s="10">
        <v>1091123.75</v>
      </c>
      <c r="E16" s="10">
        <v>282025</v>
      </c>
      <c r="F16" s="10">
        <f t="shared" si="0"/>
        <v>73.32562009255888</v>
      </c>
      <c r="G16" s="10">
        <f t="shared" si="1"/>
        <v>25.847205690463614</v>
      </c>
    </row>
    <row r="17" spans="1:7" s="11" customFormat="1" ht="12.75">
      <c r="A17" s="10" t="s">
        <v>23</v>
      </c>
      <c r="B17" s="10" t="s">
        <v>24</v>
      </c>
      <c r="C17" s="10">
        <v>0</v>
      </c>
      <c r="D17" s="10">
        <v>700000</v>
      </c>
      <c r="E17" s="10">
        <v>0</v>
      </c>
      <c r="F17" s="10"/>
      <c r="G17" s="10">
        <f t="shared" si="1"/>
        <v>0</v>
      </c>
    </row>
    <row r="18" spans="1:7" s="11" customFormat="1" ht="12.75">
      <c r="A18" s="10" t="s">
        <v>25</v>
      </c>
      <c r="B18" s="10" t="s">
        <v>26</v>
      </c>
      <c r="C18" s="10">
        <v>0</v>
      </c>
      <c r="D18" s="10">
        <v>505904.6</v>
      </c>
      <c r="E18" s="10">
        <v>355904.6</v>
      </c>
      <c r="F18" s="10"/>
      <c r="G18" s="10">
        <f t="shared" si="1"/>
        <v>70.35014111356173</v>
      </c>
    </row>
    <row r="19" spans="1:7" s="11" customFormat="1" ht="12.75">
      <c r="A19" s="10" t="s">
        <v>27</v>
      </c>
      <c r="B19" s="10" t="s">
        <v>28</v>
      </c>
      <c r="C19" s="10">
        <v>590056.11</v>
      </c>
      <c r="D19" s="10">
        <v>3626876.25</v>
      </c>
      <c r="E19" s="10">
        <v>328415.72</v>
      </c>
      <c r="F19" s="10">
        <f>E19/C19*100</f>
        <v>55.658388148882985</v>
      </c>
      <c r="G19" s="10">
        <f t="shared" si="1"/>
        <v>9.055057227276501</v>
      </c>
    </row>
    <row r="20" spans="1:7" s="11" customFormat="1" ht="12.75">
      <c r="A20" s="10" t="s">
        <v>29</v>
      </c>
      <c r="B20" s="10" t="s">
        <v>30</v>
      </c>
      <c r="C20" s="10">
        <v>188428.43</v>
      </c>
      <c r="D20" s="10">
        <v>0</v>
      </c>
      <c r="E20" s="10">
        <v>800849.77</v>
      </c>
      <c r="F20" s="10">
        <f>E20/C20*100</f>
        <v>425.0153599432952</v>
      </c>
      <c r="G20" s="10"/>
    </row>
    <row r="21" spans="1:7" ht="12.75">
      <c r="A21" s="1" t="s">
        <v>31</v>
      </c>
      <c r="B21" s="1" t="s">
        <v>32</v>
      </c>
      <c r="C21" s="1">
        <v>0</v>
      </c>
      <c r="D21" s="1">
        <v>20000</v>
      </c>
      <c r="E21" s="1">
        <f>E22</f>
        <v>750</v>
      </c>
      <c r="F21" s="1"/>
      <c r="G21" s="1">
        <f>E21/D21*100</f>
        <v>3.75</v>
      </c>
    </row>
    <row r="22" spans="1:7" s="11" customFormat="1" ht="12.75">
      <c r="A22" s="10" t="s">
        <v>33</v>
      </c>
      <c r="B22" s="10" t="s">
        <v>34</v>
      </c>
      <c r="C22" s="10">
        <v>0</v>
      </c>
      <c r="D22" s="10">
        <v>20000</v>
      </c>
      <c r="E22" s="10">
        <v>750</v>
      </c>
      <c r="F22" s="10"/>
      <c r="G22" s="10">
        <f>E22/D22*100</f>
        <v>3.75</v>
      </c>
    </row>
    <row r="23" spans="1:7" ht="12.75">
      <c r="A23" s="1" t="s">
        <v>35</v>
      </c>
      <c r="B23" s="1" t="s">
        <v>36</v>
      </c>
      <c r="C23" s="1">
        <v>4028289.96</v>
      </c>
      <c r="D23" s="1">
        <v>345000</v>
      </c>
      <c r="E23" s="1">
        <f>E24</f>
        <v>1464261</v>
      </c>
      <c r="F23" s="1">
        <f>E23/C23*100</f>
        <v>36.34944392136062</v>
      </c>
      <c r="G23" s="1">
        <f>E23/D23*100</f>
        <v>424.42347826086956</v>
      </c>
    </row>
    <row r="24" spans="1:7" s="11" customFormat="1" ht="12.75">
      <c r="A24" s="10" t="s">
        <v>37</v>
      </c>
      <c r="B24" s="10" t="s">
        <v>38</v>
      </c>
      <c r="C24" s="10">
        <v>4028289.96</v>
      </c>
      <c r="D24" s="10">
        <v>345000</v>
      </c>
      <c r="E24" s="10">
        <v>1464261</v>
      </c>
      <c r="F24" s="10">
        <v>36.35</v>
      </c>
      <c r="G24" s="10">
        <v>424.42</v>
      </c>
    </row>
    <row r="27" spans="1:7" ht="12.75">
      <c r="A27" s="12" t="s">
        <v>48</v>
      </c>
      <c r="B27" s="12"/>
      <c r="C27" s="12"/>
      <c r="D27" s="12"/>
      <c r="E27" s="12"/>
      <c r="F27" s="12"/>
      <c r="G27" s="12"/>
    </row>
    <row r="29" spans="1:7" ht="12.75">
      <c r="A29" s="5" t="s">
        <v>40</v>
      </c>
      <c r="B29" s="5" t="s">
        <v>41</v>
      </c>
      <c r="C29" s="6" t="s">
        <v>42</v>
      </c>
      <c r="D29" s="6" t="s">
        <v>43</v>
      </c>
      <c r="E29" s="6" t="s">
        <v>46</v>
      </c>
      <c r="F29" s="6" t="s">
        <v>1</v>
      </c>
      <c r="G29" s="8" t="s">
        <v>1</v>
      </c>
    </row>
    <row r="30" spans="1:7" ht="12.75">
      <c r="A30" s="5"/>
      <c r="B30" s="5"/>
      <c r="C30" s="6">
        <v>1</v>
      </c>
      <c r="D30" s="6">
        <v>2</v>
      </c>
      <c r="E30" s="6">
        <v>3</v>
      </c>
      <c r="F30" s="7" t="s">
        <v>44</v>
      </c>
      <c r="G30" s="7" t="s">
        <v>45</v>
      </c>
    </row>
    <row r="31" spans="1:7" ht="12.75">
      <c r="A31" s="2" t="s">
        <v>0</v>
      </c>
      <c r="B31" s="9" t="s">
        <v>47</v>
      </c>
      <c r="C31" s="2">
        <v>9055525.64</v>
      </c>
      <c r="D31" s="2">
        <v>27239456.5</v>
      </c>
      <c r="E31" s="2">
        <f>E32+E34+E36+E40+E46+E48+E50</f>
        <v>10080428</v>
      </c>
      <c r="F31" s="2">
        <f>E31/C31*100</f>
        <v>111.31797756137765</v>
      </c>
      <c r="G31" s="2">
        <f>E31/D31*100</f>
        <v>37.0067148733309</v>
      </c>
    </row>
    <row r="32" spans="1:7" ht="12.75">
      <c r="A32" s="1" t="s">
        <v>3</v>
      </c>
      <c r="B32" s="1" t="s">
        <v>4</v>
      </c>
      <c r="C32" s="1">
        <v>4882587.49</v>
      </c>
      <c r="D32" s="1">
        <v>14490551.9</v>
      </c>
      <c r="E32" s="1">
        <f>E33</f>
        <v>6495759.1899999995</v>
      </c>
      <c r="F32" s="1">
        <f>E32/C32*100</f>
        <v>133.0392789336377</v>
      </c>
      <c r="G32" s="1">
        <f>E32/D32*100</f>
        <v>44.827548562867364</v>
      </c>
    </row>
    <row r="33" spans="1:7" s="11" customFormat="1" ht="12.75">
      <c r="A33" s="10" t="s">
        <v>5</v>
      </c>
      <c r="B33" s="10" t="s">
        <v>6</v>
      </c>
      <c r="C33" s="10">
        <v>4882587.49</v>
      </c>
      <c r="D33" s="10">
        <v>14490551.9</v>
      </c>
      <c r="E33" s="10">
        <f>190082.35+2810735.77-1700904.98+31489.55+1719113.05+577596.25+690876.4+506251.51+316646.01+368269.76+372387.5+613216.02</f>
        <v>6495759.1899999995</v>
      </c>
      <c r="F33" s="10">
        <f>E33/C33*100</f>
        <v>133.0392789336377</v>
      </c>
      <c r="G33" s="10">
        <f>E33/D33*100</f>
        <v>44.827548562867364</v>
      </c>
    </row>
    <row r="34" spans="1:7" ht="12.75">
      <c r="A34" s="1" t="s">
        <v>7</v>
      </c>
      <c r="B34" s="1" t="s">
        <v>8</v>
      </c>
      <c r="C34" s="1">
        <v>70921.02</v>
      </c>
      <c r="D34" s="1">
        <v>170000</v>
      </c>
      <c r="E34" s="1">
        <f>E35</f>
        <v>84075.08</v>
      </c>
      <c r="F34" s="1">
        <f>E34/C34*100</f>
        <v>118.54747717954423</v>
      </c>
      <c r="G34" s="1">
        <f aca="true" t="shared" si="2" ref="G34:G44">E34/D34*100</f>
        <v>49.45592941176471</v>
      </c>
    </row>
    <row r="35" spans="1:7" s="11" customFormat="1" ht="12.75">
      <c r="A35" s="10" t="s">
        <v>9</v>
      </c>
      <c r="B35" s="10" t="s">
        <v>10</v>
      </c>
      <c r="C35" s="10">
        <v>70921.02</v>
      </c>
      <c r="D35" s="10">
        <v>170000</v>
      </c>
      <c r="E35" s="10">
        <v>84075.08</v>
      </c>
      <c r="F35" s="10">
        <v>118.55</v>
      </c>
      <c r="G35" s="10">
        <f t="shared" si="2"/>
        <v>49.45592941176471</v>
      </c>
    </row>
    <row r="36" spans="1:7" ht="12.75">
      <c r="A36" s="1" t="s">
        <v>11</v>
      </c>
      <c r="B36" s="1" t="s">
        <v>12</v>
      </c>
      <c r="C36" s="1">
        <v>912193.67</v>
      </c>
      <c r="D36" s="1">
        <v>6290000</v>
      </c>
      <c r="E36" s="1">
        <f>E37+E38+E39</f>
        <v>879743.9900000001</v>
      </c>
      <c r="F36" s="1">
        <f aca="true" t="shared" si="3" ref="F36:F41">E36/C36*100</f>
        <v>96.44267647680564</v>
      </c>
      <c r="G36" s="1">
        <f t="shared" si="2"/>
        <v>13.986390937996823</v>
      </c>
    </row>
    <row r="37" spans="1:7" s="11" customFormat="1" ht="12.75">
      <c r="A37" s="10" t="s">
        <v>13</v>
      </c>
      <c r="B37" s="10" t="s">
        <v>14</v>
      </c>
      <c r="C37" s="10">
        <v>24317.31</v>
      </c>
      <c r="D37" s="10">
        <v>50000</v>
      </c>
      <c r="E37" s="10">
        <v>0</v>
      </c>
      <c r="F37" s="10">
        <f t="shared" si="3"/>
        <v>0</v>
      </c>
      <c r="G37" s="10">
        <f t="shared" si="2"/>
        <v>0</v>
      </c>
    </row>
    <row r="38" spans="1:7" s="11" customFormat="1" ht="12.75">
      <c r="A38" s="10" t="s">
        <v>15</v>
      </c>
      <c r="B38" s="10" t="s">
        <v>16</v>
      </c>
      <c r="C38" s="10">
        <v>638566.98</v>
      </c>
      <c r="D38" s="10">
        <v>4509900</v>
      </c>
      <c r="E38" s="10">
        <f>713154.29+141971.56</f>
        <v>855125.8500000001</v>
      </c>
      <c r="F38" s="10">
        <f t="shared" si="3"/>
        <v>133.91325840243104</v>
      </c>
      <c r="G38" s="10">
        <f t="shared" si="2"/>
        <v>18.961082285638263</v>
      </c>
    </row>
    <row r="39" spans="1:7" s="11" customFormat="1" ht="12.75">
      <c r="A39" s="10" t="s">
        <v>17</v>
      </c>
      <c r="B39" s="10" t="s">
        <v>18</v>
      </c>
      <c r="C39" s="10">
        <v>249309.38</v>
      </c>
      <c r="D39" s="10">
        <v>1730100</v>
      </c>
      <c r="E39" s="10">
        <v>24618.14</v>
      </c>
      <c r="F39" s="10">
        <f t="shared" si="3"/>
        <v>9.874534203245782</v>
      </c>
      <c r="G39" s="10">
        <f t="shared" si="2"/>
        <v>1.4229316224495694</v>
      </c>
    </row>
    <row r="40" spans="1:7" ht="12.75">
      <c r="A40" s="1" t="s">
        <v>19</v>
      </c>
      <c r="B40" s="1" t="s">
        <v>20</v>
      </c>
      <c r="C40" s="1">
        <v>721310.54</v>
      </c>
      <c r="D40" s="1">
        <v>5923904.6</v>
      </c>
      <c r="E40" s="1">
        <f>E41+E43+E44</f>
        <v>955074.6</v>
      </c>
      <c r="F40" s="1">
        <f t="shared" si="3"/>
        <v>132.4082412548692</v>
      </c>
      <c r="G40" s="1">
        <f t="shared" si="2"/>
        <v>16.12238319975646</v>
      </c>
    </row>
    <row r="41" spans="1:7" s="11" customFormat="1" ht="12.75">
      <c r="A41" s="10" t="s">
        <v>21</v>
      </c>
      <c r="B41" s="10" t="s">
        <v>22</v>
      </c>
      <c r="C41" s="10">
        <v>284620</v>
      </c>
      <c r="D41" s="10">
        <v>1091123.75</v>
      </c>
      <c r="E41" s="10">
        <f>276125+5900</f>
        <v>282025</v>
      </c>
      <c r="F41" s="10">
        <f t="shared" si="3"/>
        <v>99.08825802824819</v>
      </c>
      <c r="G41" s="10">
        <f t="shared" si="2"/>
        <v>25.847205690463614</v>
      </c>
    </row>
    <row r="42" spans="1:7" s="11" customFormat="1" ht="12.75">
      <c r="A42" s="10" t="s">
        <v>23</v>
      </c>
      <c r="B42" s="10" t="s">
        <v>24</v>
      </c>
      <c r="C42" s="10">
        <v>0</v>
      </c>
      <c r="D42" s="10">
        <v>700000</v>
      </c>
      <c r="E42" s="10">
        <v>0</v>
      </c>
      <c r="F42" s="10"/>
      <c r="G42" s="10">
        <f t="shared" si="2"/>
        <v>0</v>
      </c>
    </row>
    <row r="43" spans="1:7" s="11" customFormat="1" ht="12.75">
      <c r="A43" s="10" t="s">
        <v>25</v>
      </c>
      <c r="B43" s="10" t="s">
        <v>26</v>
      </c>
      <c r="C43" s="10">
        <v>0</v>
      </c>
      <c r="D43" s="10">
        <v>505904.6</v>
      </c>
      <c r="E43" s="10">
        <v>355904.6</v>
      </c>
      <c r="F43" s="10"/>
      <c r="G43" s="10">
        <f t="shared" si="2"/>
        <v>70.35014111356173</v>
      </c>
    </row>
    <row r="44" spans="1:7" s="11" customFormat="1" ht="12.75">
      <c r="A44" s="10" t="s">
        <v>27</v>
      </c>
      <c r="B44" s="10" t="s">
        <v>28</v>
      </c>
      <c r="C44" s="10">
        <v>248262.11</v>
      </c>
      <c r="D44" s="10">
        <v>3626876.25</v>
      </c>
      <c r="E44" s="10">
        <f>7170+309975</f>
        <v>317145</v>
      </c>
      <c r="F44" s="10">
        <f>E44/C44*100</f>
        <v>127.74603422165389</v>
      </c>
      <c r="G44" s="10">
        <f t="shared" si="2"/>
        <v>8.744301656280664</v>
      </c>
    </row>
    <row r="45" spans="1:7" s="11" customFormat="1" ht="12.75">
      <c r="A45" s="10" t="s">
        <v>29</v>
      </c>
      <c r="B45" s="10" t="s">
        <v>30</v>
      </c>
      <c r="C45" s="10">
        <v>188428.43</v>
      </c>
      <c r="D45" s="10">
        <v>0</v>
      </c>
      <c r="E45" s="10">
        <v>0</v>
      </c>
      <c r="F45" s="10"/>
      <c r="G45" s="10"/>
    </row>
    <row r="46" spans="1:7" ht="12.75">
      <c r="A46" s="1" t="s">
        <v>31</v>
      </c>
      <c r="B46" s="1" t="s">
        <v>32</v>
      </c>
      <c r="C46" s="1">
        <v>0</v>
      </c>
      <c r="D46" s="1">
        <v>20000</v>
      </c>
      <c r="E46" s="1">
        <v>0</v>
      </c>
      <c r="F46" s="1">
        <v>0</v>
      </c>
      <c r="G46" s="1">
        <v>0</v>
      </c>
    </row>
    <row r="47" spans="1:7" s="11" customFormat="1" ht="12.75">
      <c r="A47" s="10" t="s">
        <v>33</v>
      </c>
      <c r="B47" s="10" t="s">
        <v>34</v>
      </c>
      <c r="C47" s="10">
        <v>0</v>
      </c>
      <c r="D47" s="10">
        <v>20000</v>
      </c>
      <c r="E47" s="10">
        <v>0</v>
      </c>
      <c r="F47" s="10">
        <v>0</v>
      </c>
      <c r="G47" s="10">
        <v>0</v>
      </c>
    </row>
    <row r="48" spans="1:7" ht="12.75">
      <c r="A48" s="1" t="s">
        <v>35</v>
      </c>
      <c r="B48" s="1" t="s">
        <v>36</v>
      </c>
      <c r="C48" s="1">
        <v>2468512.92</v>
      </c>
      <c r="D48" s="1">
        <v>345000</v>
      </c>
      <c r="E48" s="1">
        <v>1403732.14</v>
      </c>
      <c r="F48" s="1">
        <f>E48/C48*100</f>
        <v>56.865496981073115</v>
      </c>
      <c r="G48" s="1">
        <f>E48/D48*100</f>
        <v>406.8788811594203</v>
      </c>
    </row>
    <row r="49" spans="1:7" s="11" customFormat="1" ht="12.75">
      <c r="A49" s="10" t="s">
        <v>37</v>
      </c>
      <c r="B49" s="10" t="s">
        <v>38</v>
      </c>
      <c r="C49" s="10">
        <v>2468512.92</v>
      </c>
      <c r="D49" s="10">
        <v>345000</v>
      </c>
      <c r="E49" s="10">
        <v>1403732.14</v>
      </c>
      <c r="F49" s="10">
        <f>E49/C49*100</f>
        <v>56.865496981073115</v>
      </c>
      <c r="G49" s="10">
        <f>E49/D49*100</f>
        <v>406.8788811594203</v>
      </c>
    </row>
    <row r="50" spans="1:7" ht="12.75">
      <c r="A50" s="1" t="s">
        <v>52</v>
      </c>
      <c r="B50" s="1" t="s">
        <v>55</v>
      </c>
      <c r="C50" s="1">
        <v>0</v>
      </c>
      <c r="D50" s="1">
        <v>0</v>
      </c>
      <c r="E50" s="1">
        <f>E51+E52</f>
        <v>262043</v>
      </c>
      <c r="F50" s="1"/>
      <c r="G50" s="1"/>
    </row>
    <row r="51" spans="1:7" ht="12.75">
      <c r="A51" s="10" t="s">
        <v>53</v>
      </c>
      <c r="B51" s="10" t="s">
        <v>56</v>
      </c>
      <c r="C51" s="10">
        <v>0</v>
      </c>
      <c r="D51" s="10">
        <v>0</v>
      </c>
      <c r="E51" s="10">
        <v>261644</v>
      </c>
      <c r="F51" s="10"/>
      <c r="G51" s="10"/>
    </row>
    <row r="52" spans="1:7" ht="12.75">
      <c r="A52" s="10" t="s">
        <v>54</v>
      </c>
      <c r="B52" s="10" t="s">
        <v>57</v>
      </c>
      <c r="C52" s="10">
        <v>0</v>
      </c>
      <c r="D52" s="10">
        <v>0</v>
      </c>
      <c r="E52" s="10">
        <v>399</v>
      </c>
      <c r="F52" s="10"/>
      <c r="G52" s="10"/>
    </row>
    <row r="54" spans="1:7" ht="12.75">
      <c r="A54" s="12" t="s">
        <v>51</v>
      </c>
      <c r="B54" s="12"/>
      <c r="C54" s="12"/>
      <c r="D54" s="12"/>
      <c r="E54" s="12"/>
      <c r="F54" s="12"/>
      <c r="G54" s="12"/>
    </row>
    <row r="56" spans="1:7" ht="12.75">
      <c r="A56" s="5" t="s">
        <v>40</v>
      </c>
      <c r="B56" s="5" t="s">
        <v>41</v>
      </c>
      <c r="C56" s="6" t="s">
        <v>42</v>
      </c>
      <c r="D56" s="6" t="s">
        <v>43</v>
      </c>
      <c r="E56" s="6" t="s">
        <v>46</v>
      </c>
      <c r="F56" s="6" t="s">
        <v>1</v>
      </c>
      <c r="G56" s="8" t="s">
        <v>1</v>
      </c>
    </row>
    <row r="57" spans="1:7" ht="12.75">
      <c r="A57" s="5"/>
      <c r="B57" s="5"/>
      <c r="C57" s="6">
        <v>1</v>
      </c>
      <c r="D57" s="6">
        <v>2</v>
      </c>
      <c r="E57" s="6">
        <v>3</v>
      </c>
      <c r="F57" s="7" t="s">
        <v>44</v>
      </c>
      <c r="G57" s="7" t="s">
        <v>45</v>
      </c>
    </row>
    <row r="58" spans="1:7" ht="12.75">
      <c r="A58" s="2" t="s">
        <v>0</v>
      </c>
      <c r="B58" s="2" t="s">
        <v>58</v>
      </c>
      <c r="C58" s="2">
        <v>0</v>
      </c>
      <c r="D58" s="2">
        <v>900000</v>
      </c>
      <c r="E58" s="2">
        <v>0</v>
      </c>
      <c r="F58" s="2">
        <v>0</v>
      </c>
      <c r="G58" s="2">
        <v>0</v>
      </c>
    </row>
    <row r="59" spans="1:7" ht="12.75">
      <c r="A59" s="1" t="s">
        <v>3</v>
      </c>
      <c r="B59" s="1" t="s">
        <v>4</v>
      </c>
      <c r="C59" s="1">
        <v>0</v>
      </c>
      <c r="D59" s="1">
        <v>900000</v>
      </c>
      <c r="E59" s="1">
        <v>0</v>
      </c>
      <c r="F59" s="1">
        <v>0</v>
      </c>
      <c r="G59" s="1">
        <v>0</v>
      </c>
    </row>
    <row r="60" spans="1:7" s="11" customFormat="1" ht="12.75">
      <c r="A60" s="10" t="s">
        <v>5</v>
      </c>
      <c r="B60" s="10" t="s">
        <v>6</v>
      </c>
      <c r="C60" s="10">
        <v>0</v>
      </c>
      <c r="D60" s="10">
        <v>900000</v>
      </c>
      <c r="E60" s="10">
        <v>0</v>
      </c>
      <c r="F60" s="10">
        <v>0</v>
      </c>
      <c r="G60" s="10">
        <v>0</v>
      </c>
    </row>
    <row r="63" spans="1:7" ht="12.75">
      <c r="A63" s="12" t="s">
        <v>49</v>
      </c>
      <c r="B63" s="12"/>
      <c r="C63" s="12"/>
      <c r="D63" s="12"/>
      <c r="E63" s="12"/>
      <c r="F63" s="12"/>
      <c r="G63" s="12"/>
    </row>
    <row r="65" spans="1:7" ht="22.5" customHeight="1">
      <c r="A65" s="5" t="s">
        <v>40</v>
      </c>
      <c r="B65" s="5" t="s">
        <v>41</v>
      </c>
      <c r="C65" s="6" t="s">
        <v>42</v>
      </c>
      <c r="D65" s="6" t="s">
        <v>43</v>
      </c>
      <c r="E65" s="6" t="s">
        <v>46</v>
      </c>
      <c r="F65" s="6" t="s">
        <v>1</v>
      </c>
      <c r="G65" s="8" t="s">
        <v>1</v>
      </c>
    </row>
    <row r="66" spans="1:7" ht="15.75" customHeight="1">
      <c r="A66" s="5"/>
      <c r="B66" s="5"/>
      <c r="C66" s="6">
        <v>1</v>
      </c>
      <c r="D66" s="6">
        <v>2</v>
      </c>
      <c r="E66" s="6">
        <v>3</v>
      </c>
      <c r="F66" s="7" t="s">
        <v>44</v>
      </c>
      <c r="G66" s="7" t="s">
        <v>45</v>
      </c>
    </row>
    <row r="67" spans="1:7" ht="12.75">
      <c r="A67" s="2" t="s">
        <v>0</v>
      </c>
      <c r="B67" s="9" t="s">
        <v>50</v>
      </c>
      <c r="C67" s="2">
        <v>191707.38</v>
      </c>
      <c r="D67" s="2">
        <v>1764445</v>
      </c>
      <c r="E67" s="2">
        <f>E68</f>
        <v>1700904.98</v>
      </c>
      <c r="F67" s="2">
        <f>E67/C67*100</f>
        <v>887.240219964406</v>
      </c>
      <c r="G67" s="2">
        <f>E67/D67*100</f>
        <v>96.39886649909745</v>
      </c>
    </row>
    <row r="68" spans="1:7" ht="12.75">
      <c r="A68" s="1" t="s">
        <v>3</v>
      </c>
      <c r="B68" s="1" t="s">
        <v>4</v>
      </c>
      <c r="C68" s="1">
        <v>191707.38</v>
      </c>
      <c r="D68" s="1">
        <v>1764445</v>
      </c>
      <c r="E68" s="1">
        <f>E69</f>
        <v>1700904.98</v>
      </c>
      <c r="F68" s="1">
        <v>887.24</v>
      </c>
      <c r="G68" s="1">
        <v>96.4</v>
      </c>
    </row>
    <row r="69" spans="1:7" s="11" customFormat="1" ht="12.75">
      <c r="A69" s="10" t="s">
        <v>5</v>
      </c>
      <c r="B69" s="10" t="s">
        <v>6</v>
      </c>
      <c r="C69" s="10">
        <v>191707.38</v>
      </c>
      <c r="D69" s="10">
        <v>1764445</v>
      </c>
      <c r="E69" s="10">
        <v>1700904.98</v>
      </c>
      <c r="F69" s="10">
        <v>887.24</v>
      </c>
      <c r="G69" s="10">
        <v>96.4</v>
      </c>
    </row>
    <row r="72" spans="1:7" ht="12.75">
      <c r="A72" s="14" t="s">
        <v>60</v>
      </c>
      <c r="B72" s="12"/>
      <c r="C72" s="12"/>
      <c r="D72" s="12"/>
      <c r="E72" s="12"/>
      <c r="F72" s="12"/>
      <c r="G72" s="12"/>
    </row>
    <row r="75" spans="1:7" ht="12.75">
      <c r="A75" s="5" t="s">
        <v>40</v>
      </c>
      <c r="B75" s="5" t="s">
        <v>41</v>
      </c>
      <c r="C75" s="6" t="s">
        <v>42</v>
      </c>
      <c r="D75" s="6" t="s">
        <v>43</v>
      </c>
      <c r="E75" s="6" t="s">
        <v>46</v>
      </c>
      <c r="F75" s="6" t="s">
        <v>1</v>
      </c>
      <c r="G75" s="8" t="s">
        <v>1</v>
      </c>
    </row>
    <row r="76" spans="1:7" ht="12.75">
      <c r="A76" s="5"/>
      <c r="B76" s="5"/>
      <c r="C76" s="6">
        <v>1</v>
      </c>
      <c r="D76" s="6">
        <v>2</v>
      </c>
      <c r="E76" s="6">
        <v>3</v>
      </c>
      <c r="F76" s="7" t="s">
        <v>44</v>
      </c>
      <c r="G76" s="7" t="s">
        <v>45</v>
      </c>
    </row>
    <row r="77" spans="1:7" ht="12.75">
      <c r="A77" s="2" t="s">
        <v>0</v>
      </c>
      <c r="B77" s="2" t="s">
        <v>59</v>
      </c>
      <c r="C77" s="2">
        <v>0</v>
      </c>
      <c r="D77" s="2">
        <v>0</v>
      </c>
      <c r="E77" s="2">
        <f>E78</f>
        <v>1518880.73</v>
      </c>
      <c r="F77" s="2"/>
      <c r="G77" s="2"/>
    </row>
    <row r="78" spans="1:7" ht="12.75">
      <c r="A78" s="1" t="s">
        <v>52</v>
      </c>
      <c r="B78" s="1" t="s">
        <v>55</v>
      </c>
      <c r="C78" s="1">
        <v>0</v>
      </c>
      <c r="D78" s="1">
        <v>0</v>
      </c>
      <c r="E78" s="1">
        <f>E79+E80</f>
        <v>1518880.73</v>
      </c>
      <c r="F78" s="1"/>
      <c r="G78" s="1"/>
    </row>
    <row r="79" spans="1:7" ht="12.75">
      <c r="A79" s="10" t="s">
        <v>53</v>
      </c>
      <c r="B79" s="10" t="s">
        <v>56</v>
      </c>
      <c r="C79" s="10">
        <v>0</v>
      </c>
      <c r="D79" s="10">
        <v>0</v>
      </c>
      <c r="E79" s="10">
        <v>1514837.22</v>
      </c>
      <c r="F79" s="10"/>
      <c r="G79" s="10"/>
    </row>
    <row r="80" spans="1:7" ht="12.75">
      <c r="A80" s="10" t="s">
        <v>54</v>
      </c>
      <c r="B80" s="10" t="s">
        <v>57</v>
      </c>
      <c r="C80" s="10">
        <v>0</v>
      </c>
      <c r="D80" s="10">
        <v>0</v>
      </c>
      <c r="E80" s="10">
        <v>4043.51</v>
      </c>
      <c r="F80" s="10"/>
      <c r="G80" s="10"/>
    </row>
  </sheetData>
  <sheetProtection/>
  <mergeCells count="6">
    <mergeCell ref="A2:G2"/>
    <mergeCell ref="A27:G27"/>
    <mergeCell ref="A63:G63"/>
    <mergeCell ref="A54:G54"/>
    <mergeCell ref="A1:B1"/>
    <mergeCell ref="A72:G72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Kresimir</cp:lastModifiedBy>
  <cp:lastPrinted>2022-11-21T11:52:18Z</cp:lastPrinted>
  <dcterms:modified xsi:type="dcterms:W3CDTF">2022-11-21T12:53:35Z</dcterms:modified>
  <cp:category/>
  <cp:version/>
  <cp:contentType/>
  <cp:contentStatus/>
</cp:coreProperties>
</file>